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D5EEE1A5-D8C0-48F0-93EE-56ED2CB479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17" i="1" l="1"/>
  <c r="B17" i="1" s="1"/>
  <c r="R17" i="1" l="1"/>
  <c r="S17" i="1"/>
  <c r="A17" i="1"/>
  <c r="A18" i="1" s="1"/>
  <c r="C17" i="1"/>
  <c r="C18" i="1" s="1"/>
  <c r="O18" i="1"/>
  <c r="O19" i="1" l="1"/>
  <c r="R18" i="1"/>
  <c r="S18" i="1"/>
  <c r="C19" i="1"/>
  <c r="B18" i="1"/>
  <c r="B19" i="1" s="1"/>
  <c r="R19" i="1" l="1"/>
  <c r="S19" i="1"/>
  <c r="O20" i="1"/>
  <c r="A19" i="1"/>
  <c r="A20" i="1" s="1"/>
  <c r="C20" i="1"/>
  <c r="O21" i="1" l="1"/>
  <c r="S20" i="1"/>
  <c r="R20" i="1"/>
  <c r="A21" i="1"/>
  <c r="B20" i="1"/>
  <c r="B21" i="1" s="1"/>
  <c r="A22" i="1" l="1"/>
  <c r="O22" i="1"/>
  <c r="S21" i="1"/>
  <c r="R21" i="1"/>
  <c r="C21" i="1"/>
  <c r="C22" i="1" s="1"/>
  <c r="O23" i="1" l="1"/>
  <c r="R22" i="1"/>
  <c r="S22" i="1"/>
  <c r="B22" i="1"/>
  <c r="B23" i="1" s="1"/>
  <c r="O24" i="1" l="1"/>
  <c r="S23" i="1"/>
  <c r="R23" i="1"/>
  <c r="C23" i="1"/>
  <c r="C24" i="1" s="1"/>
  <c r="A23" i="1"/>
  <c r="A24" i="1" s="1"/>
  <c r="A25" i="1" l="1"/>
  <c r="O25" i="1"/>
  <c r="R24" i="1"/>
  <c r="S24" i="1"/>
  <c r="B24" i="1"/>
  <c r="B25" i="1" s="1"/>
  <c r="O26" i="1" l="1"/>
  <c r="S25" i="1"/>
  <c r="R25" i="1"/>
  <c r="C25" i="1"/>
  <c r="C26" i="1" s="1"/>
  <c r="O27" i="1" l="1"/>
  <c r="R26" i="1"/>
  <c r="S26" i="1"/>
  <c r="B26" i="1"/>
  <c r="B27" i="1" s="1"/>
  <c r="A26" i="1"/>
  <c r="A27" i="1" s="1"/>
  <c r="A28" i="1" l="1"/>
  <c r="O28" i="1"/>
  <c r="S27" i="1"/>
  <c r="R27" i="1"/>
  <c r="C27" i="1"/>
  <c r="C28" i="1" s="1"/>
  <c r="O29" i="1" l="1"/>
  <c r="S28" i="1"/>
  <c r="R28" i="1"/>
  <c r="B28" i="1"/>
  <c r="B29" i="1" s="1"/>
  <c r="A29" i="1"/>
  <c r="B30" i="1" l="1"/>
  <c r="O30" i="1"/>
  <c r="S29" i="1"/>
  <c r="R29" i="1"/>
  <c r="C29" i="1"/>
  <c r="C30" i="1" s="1"/>
  <c r="O31" i="1" l="1"/>
  <c r="R30" i="1"/>
  <c r="S30" i="1"/>
  <c r="B31" i="1"/>
  <c r="A30" i="1"/>
  <c r="A31" i="1" s="1"/>
  <c r="O32" i="1" l="1"/>
  <c r="S31" i="1"/>
  <c r="R31" i="1"/>
  <c r="C31" i="1"/>
  <c r="C32" i="1" s="1"/>
  <c r="O33" i="1" l="1"/>
  <c r="S32" i="1"/>
  <c r="R32" i="1"/>
  <c r="A32" i="1"/>
  <c r="A33" i="1" s="1"/>
  <c r="B32" i="1"/>
  <c r="B33" i="1" s="1"/>
  <c r="O34" i="1" l="1"/>
  <c r="S33" i="1"/>
  <c r="R33" i="1"/>
  <c r="C33" i="1"/>
  <c r="C34" i="1" s="1"/>
  <c r="O35" i="1" l="1"/>
  <c r="R34" i="1"/>
  <c r="S34" i="1"/>
  <c r="C35" i="1"/>
  <c r="A34" i="1"/>
  <c r="A35" i="1" s="1"/>
  <c r="B34" i="1"/>
  <c r="B35" i="1" s="1"/>
  <c r="O36" i="1" l="1"/>
  <c r="A36" i="1" s="1"/>
  <c r="R35" i="1"/>
  <c r="S35" i="1"/>
  <c r="K35" i="1" l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6" i="1"/>
  <c r="R36" i="1"/>
  <c r="C36" i="1"/>
  <c r="B36" i="1"/>
</calcChain>
</file>

<file path=xl/sharedStrings.xml><?xml version="1.0" encoding="utf-8"?>
<sst xmlns="http://schemas.openxmlformats.org/spreadsheetml/2006/main" count="113" uniqueCount="68">
  <si>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</si>
  <si>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</si>
  <si>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</si>
  <si>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</si>
  <si>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</si>
  <si>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</si>
  <si>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</si>
  <si>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</si>
  <si>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</si>
  <si>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</si>
  <si>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</si>
  <si>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</si>
  <si>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</si>
  <si>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</si>
  <si>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</si>
  <si>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</si>
  <si>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</si>
  <si>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</si>
  <si>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</si>
  <si>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</si>
  <si>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</si>
  <si>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</si>
  <si>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</si>
  <si>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</si>
  <si>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</si>
  <si>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</si>
  <si>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</si>
  <si>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</si>
  <si>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</si>
  <si>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</si>
  <si>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</si>
  <si>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</si>
  <si>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</si>
  <si>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</si>
  <si>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</si>
  <si>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</si>
  <si>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</si>
  <si>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</si>
  <si>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</si>
  <si>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</si>
  <si>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</si>
  <si>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</si>
  <si>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</si>
  <si>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Costesti2</t>
  </si>
  <si>
    <t>S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</si>
  <si>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</si>
  <si>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</si>
  <si>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</si>
  <si>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</si>
  <si>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</si>
  <si>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</si>
  <si>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</si>
  <si>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</si>
  <si>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</si>
  <si>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</si>
  <si>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</si>
  <si>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</si>
  <si>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Deagu de Jos</t>
  </si>
  <si>
    <t>Deagu de Sus</t>
  </si>
  <si>
    <t>Goleasca</t>
  </si>
  <si>
    <t>EMITENT,</t>
  </si>
  <si>
    <t>Pitesti-Autogara Astra Tours Dob</t>
  </si>
  <si>
    <t>Bradu Iesire</t>
  </si>
  <si>
    <t>Parvu Rosu</t>
  </si>
  <si>
    <t xml:space="preserve"> A. Denumirea traseului: Pitesti - Costesti - Goleasca</t>
  </si>
  <si>
    <t>1=5</t>
  </si>
  <si>
    <t>Costesti1</t>
  </si>
  <si>
    <t>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</si>
</sst>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1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20" fontId="3" fillId="0" borderId="17" xfId="0" applyNumberFormat="1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17" xfId="1" applyFont="1" applyBorder="1"/>
    <xf numFmtId="0" fontId="2" fillId="0" borderId="17" xfId="0" applyFont="1" applyBorder="1" applyAlignment="1">
      <alignment horizontal="center"/>
    </xf>
    <xf numFmtId="0" fontId="1" fillId="0" borderId="17" xfId="0" applyFont="1" applyBorder="1" applyAlignment="1">
      <alignment wrapText="1"/>
    </xf>
    <xf numFmtId="0" fontId="9" fillId="0" borderId="17" xfId="0" applyFont="1" applyBorder="1"/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9" xfId="1" applyFont="1" applyBorder="1" applyAlignment="1">
      <alignment horizontal="center"/>
    </xf>
    <xf numFmtId="0" fontId="1" fillId="0" borderId="19" xfId="1" applyFont="1" applyBorder="1" applyAlignment="1">
      <alignment wrapText="1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5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1"/>
  <sheetViews>
    <sheetView tabSelected="1" workbookViewId="0">
      <selection activeCell="M8" sqref="A7:M8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8" x14ac:dyDescent="0.25">
      <c r="A10" s="66" t="s">
        <v>64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" x14ac:dyDescent="0.25">
      <c r="A11" s="12" t="s">
        <v>27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28</v>
      </c>
      <c r="B12" s="68"/>
      <c r="C12" s="68"/>
      <c r="D12" s="68"/>
      <c r="E12" s="68"/>
      <c r="F12" s="15" t="s">
        <v>29</v>
      </c>
      <c r="G12" s="16" t="s">
        <v>30</v>
      </c>
      <c r="H12" s="16" t="s">
        <v>31</v>
      </c>
      <c r="I12" s="60" t="s">
        <v>32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33</v>
      </c>
      <c r="B13" s="61"/>
      <c r="C13" s="61"/>
      <c r="D13" s="61"/>
      <c r="E13" s="62"/>
      <c r="F13" s="18"/>
      <c r="G13" s="19" t="s">
        <v>34</v>
      </c>
      <c r="H13" s="20" t="s">
        <v>35</v>
      </c>
      <c r="I13" s="60" t="s">
        <v>33</v>
      </c>
      <c r="J13" s="61"/>
      <c r="K13" s="61"/>
      <c r="L13" s="61"/>
      <c r="M13" s="62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/>
      <c r="E14" s="22"/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6">
        <v>0.29166666666666669</v>
      </c>
      <c r="B16" s="47">
        <v>0.52083333333333337</v>
      </c>
      <c r="C16" s="47">
        <v>0.68055555555555547</v>
      </c>
      <c r="D16" s="48"/>
      <c r="E16" s="48"/>
      <c r="F16" s="49">
        <v>0</v>
      </c>
      <c r="G16" s="49">
        <v>0</v>
      </c>
      <c r="H16" s="50" t="s">
        <v>61</v>
      </c>
      <c r="I16" s="48">
        <f t="shared" ref="I16:K34" si="0">I17+TIME(0,0,(3600*($O17-$O16)/(INDEX($T$5:$AB$6,MATCH(I$15,$S$5:$S$6,0),MATCH(CONCATENATE($P17,$Q17),$T$4:$AB$4,0)))+$T$8))</f>
        <v>0.26018518518518519</v>
      </c>
      <c r="J16" s="48">
        <f t="shared" si="0"/>
        <v>0.40601851851851845</v>
      </c>
      <c r="K16" s="48">
        <f t="shared" si="0"/>
        <v>0.63518518518518519</v>
      </c>
      <c r="L16" s="48"/>
      <c r="M16" s="51"/>
      <c r="O16" s="5">
        <v>0</v>
      </c>
      <c r="P16" s="31"/>
      <c r="Q16" s="31"/>
      <c r="R16" s="32"/>
    </row>
    <row r="17" spans="1:23" ht="13.5" customHeight="1" x14ac:dyDescent="0.2">
      <c r="A17" s="52">
        <f>A16+TIME(0,0,(3600*($O17-$O16)/(INDEX($T$5:$AB$6,MATCH(A$15,$S$5:$S$6,0),MATCH(CONCATENATE($P17,$Q17),$T$4:$AB$4,0)))+$T$8))</f>
        <v>0.3011342592592593</v>
      </c>
      <c r="B17" s="39">
        <f t="shared" ref="B17:C32" si="1">B16+TIME(0,0,(3600*($O17-$O16)/(INDEX($T$5:$AB$6,MATCH(B$15,$S$5:$S$6,0),MATCH(CONCATENATE($P17,$Q17),$T$4:$AB$4,0)))+$T$8))</f>
        <v>0.53030092592592593</v>
      </c>
      <c r="C17" s="39">
        <f t="shared" si="1"/>
        <v>0.69002314814814802</v>
      </c>
      <c r="D17" s="39"/>
      <c r="E17" s="39"/>
      <c r="F17" s="40">
        <v>10.9</v>
      </c>
      <c r="G17" s="40">
        <v>1</v>
      </c>
      <c r="H17" s="41" t="s">
        <v>62</v>
      </c>
      <c r="I17" s="39">
        <f t="shared" si="0"/>
        <v>0.25071759259259258</v>
      </c>
      <c r="J17" s="39">
        <f t="shared" si="0"/>
        <v>0.39655092592592583</v>
      </c>
      <c r="K17" s="39">
        <f t="shared" si="0"/>
        <v>0.62571759259259263</v>
      </c>
      <c r="L17" s="39"/>
      <c r="M17" s="53"/>
      <c r="O17" s="5">
        <f>O16+F17</f>
        <v>10.9</v>
      </c>
      <c r="P17" s="8">
        <v>1</v>
      </c>
      <c r="Q17" s="33" t="s">
        <v>44</v>
      </c>
      <c r="R17" s="34">
        <f>TIME(0,0,(3600*($O17-$O16)/(INDEX($T$5:$AB$6,MATCH(R$15,$S$5:$S$6,0),MATCH((CONCATENATE($P17,$Q17)),$T$4:$AB$4,0)))))</f>
        <v>9.0740740740740729E-3</v>
      </c>
      <c r="S17" s="34">
        <f>TIME(0,0,(3600*($O17-$O16)/(INDEX($T$5:$AB$6,MATCH(S$15,$S$5:$S$6,0),MATCH((CONCATENATE($P17,$Q17)),$T$4:$AB$4,0)))))</f>
        <v>1.1354166666666667E-2</v>
      </c>
    </row>
    <row r="18" spans="1:23" ht="13.5" customHeight="1" x14ac:dyDescent="0.2">
      <c r="A18" s="52">
        <f t="shared" ref="A18:A36" si="2">A17+TIME(0,0,(3600*($O18-$O17)/(INDEX($T$5:$AB$6,MATCH(A$15,$S$5:$S$6,0),MATCH(CONCATENATE($P18,$Q18),$T$4:$AB$4,0)))+$T$8))</f>
        <v>0.30476851851851855</v>
      </c>
      <c r="B18" s="39">
        <f t="shared" si="1"/>
        <v>0.53393518518518523</v>
      </c>
      <c r="C18" s="39">
        <f t="shared" si="1"/>
        <v>0.69365740740740733</v>
      </c>
      <c r="D18" s="39"/>
      <c r="E18" s="39"/>
      <c r="F18" s="42">
        <v>3.9</v>
      </c>
      <c r="G18" s="40">
        <v>2</v>
      </c>
      <c r="H18" s="43" t="s">
        <v>63</v>
      </c>
      <c r="I18" s="39">
        <f t="shared" si="0"/>
        <v>0.24708333333333329</v>
      </c>
      <c r="J18" s="39">
        <f t="shared" si="0"/>
        <v>0.39291666666666658</v>
      </c>
      <c r="K18" s="39">
        <f t="shared" si="0"/>
        <v>0.62208333333333332</v>
      </c>
      <c r="L18" s="39"/>
      <c r="M18" s="53"/>
      <c r="O18" s="5">
        <f t="shared" ref="O18:O36" si="3">O17+F18</f>
        <v>14.8</v>
      </c>
      <c r="P18" s="8">
        <v>1</v>
      </c>
      <c r="Q18" s="33" t="s">
        <v>44</v>
      </c>
      <c r="R18" s="34">
        <f t="shared" ref="R18:R22" si="4">TIME(0,0,(3600*($O18-$O17)/(INDEX($T$5:$AB$6,MATCH(R$15,$S$5:$S$6,0),MATCH((CONCATENATE($P18,$Q18)),$T$4:$AB$4,0)))))</f>
        <v>3.2407407407407406E-3</v>
      </c>
      <c r="S18" s="34">
        <f t="shared" ref="S18:S22" si="5">TIME(0,0,(3600*($O18-$O17)/(INDEX($T$5:$AB$6,MATCH(S$15,$S$5:$S$6,0),MATCH((CONCATENATE($P18,$Q18)),$T$4:$AB$4,0)))))</f>
        <v>4.0624999999999993E-3</v>
      </c>
    </row>
    <row r="19" spans="1:23" ht="13.5" customHeight="1" x14ac:dyDescent="0.2">
      <c r="A19" s="52">
        <f t="shared" si="2"/>
        <v>0.31173611111111116</v>
      </c>
      <c r="B19" s="39">
        <f t="shared" si="1"/>
        <v>0.54090277777777784</v>
      </c>
      <c r="C19" s="39">
        <f t="shared" si="1"/>
        <v>0.70062499999999994</v>
      </c>
      <c r="D19" s="39"/>
      <c r="E19" s="39"/>
      <c r="F19" s="42">
        <v>7.9</v>
      </c>
      <c r="G19" s="40">
        <v>3</v>
      </c>
      <c r="H19" s="43" t="s">
        <v>66</v>
      </c>
      <c r="I19" s="39">
        <f t="shared" si="0"/>
        <v>0.24011574074074071</v>
      </c>
      <c r="J19" s="39">
        <f t="shared" si="0"/>
        <v>0.38594907407407397</v>
      </c>
      <c r="K19" s="39">
        <f t="shared" si="0"/>
        <v>0.61511574074074071</v>
      </c>
      <c r="L19" s="39"/>
      <c r="M19" s="53"/>
      <c r="O19" s="5">
        <f t="shared" si="3"/>
        <v>22.700000000000003</v>
      </c>
      <c r="P19" s="8">
        <v>1</v>
      </c>
      <c r="Q19" s="33" t="s">
        <v>44</v>
      </c>
      <c r="R19" s="34">
        <f t="shared" si="4"/>
        <v>6.5740740740740733E-3</v>
      </c>
      <c r="S19" s="34">
        <f t="shared" si="5"/>
        <v>8.2291666666666659E-3</v>
      </c>
    </row>
    <row r="20" spans="1:23" ht="13.5" customHeight="1" x14ac:dyDescent="0.25">
      <c r="A20" s="52">
        <f t="shared" si="2"/>
        <v>0.31278935185185192</v>
      </c>
      <c r="B20" s="39">
        <f t="shared" si="1"/>
        <v>0.5419560185185186</v>
      </c>
      <c r="C20" s="39">
        <f t="shared" si="1"/>
        <v>0.7016782407407407</v>
      </c>
      <c r="D20" s="39"/>
      <c r="E20" s="39"/>
      <c r="F20" s="42">
        <v>0.8</v>
      </c>
      <c r="G20" s="40">
        <v>4</v>
      </c>
      <c r="H20" s="44" t="s">
        <v>43</v>
      </c>
      <c r="I20" s="39">
        <f t="shared" si="0"/>
        <v>0.23906249999999998</v>
      </c>
      <c r="J20" s="39">
        <f t="shared" si="0"/>
        <v>0.38489583333333321</v>
      </c>
      <c r="K20" s="39">
        <f t="shared" si="0"/>
        <v>0.61406249999999996</v>
      </c>
      <c r="L20" s="39"/>
      <c r="M20" s="53"/>
      <c r="O20" s="5">
        <f t="shared" si="3"/>
        <v>23.500000000000004</v>
      </c>
      <c r="P20" s="8">
        <v>1</v>
      </c>
      <c r="Q20" s="33" t="s">
        <v>44</v>
      </c>
      <c r="R20" s="34">
        <f t="shared" si="4"/>
        <v>6.5972222222222213E-4</v>
      </c>
      <c r="S20" s="34">
        <f t="shared" si="5"/>
        <v>8.3333333333333339E-4</v>
      </c>
      <c r="T20" s="1"/>
      <c r="U20" s="35"/>
      <c r="V20" s="1"/>
      <c r="W20" s="1"/>
    </row>
    <row r="21" spans="1:23" ht="13.5" customHeight="1" x14ac:dyDescent="0.25">
      <c r="A21" s="52">
        <f t="shared" si="2"/>
        <v>0.3151736111111112</v>
      </c>
      <c r="B21" s="39">
        <f t="shared" si="1"/>
        <v>0.54434027777777783</v>
      </c>
      <c r="C21" s="39">
        <f t="shared" si="1"/>
        <v>0.70406249999999992</v>
      </c>
      <c r="D21" s="39"/>
      <c r="E21" s="39"/>
      <c r="F21" s="42">
        <v>2.4</v>
      </c>
      <c r="G21" s="40">
        <v>5</v>
      </c>
      <c r="H21" s="45" t="s">
        <v>45</v>
      </c>
      <c r="I21" s="39">
        <f t="shared" si="0"/>
        <v>0.23667824074074073</v>
      </c>
      <c r="J21" s="39">
        <f t="shared" si="0"/>
        <v>0.38251157407407393</v>
      </c>
      <c r="K21" s="39">
        <f t="shared" si="0"/>
        <v>0.61167824074074073</v>
      </c>
      <c r="L21" s="39"/>
      <c r="M21" s="53"/>
      <c r="O21" s="5">
        <f t="shared" si="3"/>
        <v>25.900000000000002</v>
      </c>
      <c r="P21" s="8">
        <v>1</v>
      </c>
      <c r="Q21" s="33" t="s">
        <v>44</v>
      </c>
      <c r="R21" s="34">
        <f t="shared" si="4"/>
        <v>1.9907407407407408E-3</v>
      </c>
      <c r="S21" s="34">
        <f t="shared" si="5"/>
        <v>2.5000000000000001E-3</v>
      </c>
      <c r="T21" s="1"/>
      <c r="U21" s="35"/>
      <c r="V21" s="1"/>
      <c r="W21" s="1"/>
    </row>
    <row r="22" spans="1:23" ht="13.5" customHeight="1" x14ac:dyDescent="0.25">
      <c r="A22" s="52">
        <f t="shared" si="2"/>
        <v>0.31606481481481491</v>
      </c>
      <c r="B22" s="39">
        <f t="shared" si="1"/>
        <v>0.54523148148148148</v>
      </c>
      <c r="C22" s="39">
        <f t="shared" si="1"/>
        <v>0.70495370370370358</v>
      </c>
      <c r="D22" s="39"/>
      <c r="E22" s="39"/>
      <c r="F22" s="42">
        <v>0.6</v>
      </c>
      <c r="G22" s="40">
        <v>6</v>
      </c>
      <c r="H22" s="45" t="s">
        <v>46</v>
      </c>
      <c r="I22" s="39">
        <f t="shared" si="0"/>
        <v>0.23578703703703702</v>
      </c>
      <c r="J22" s="39">
        <f t="shared" si="0"/>
        <v>0.38162037037037022</v>
      </c>
      <c r="K22" s="39">
        <f t="shared" si="0"/>
        <v>0.61078703703703707</v>
      </c>
      <c r="L22" s="39"/>
      <c r="M22" s="53"/>
      <c r="O22" s="5">
        <f t="shared" si="3"/>
        <v>26.500000000000004</v>
      </c>
      <c r="P22" s="8">
        <v>1</v>
      </c>
      <c r="Q22" s="33" t="s">
        <v>44</v>
      </c>
      <c r="R22" s="34">
        <f t="shared" si="4"/>
        <v>4.9768518518518521E-4</v>
      </c>
      <c r="S22" s="34">
        <f t="shared" si="5"/>
        <v>6.2500000000000001E-4</v>
      </c>
      <c r="T22" s="1"/>
      <c r="U22" s="35"/>
      <c r="V22" s="1"/>
      <c r="W22" s="1"/>
    </row>
    <row r="23" spans="1:23" ht="13.5" customHeight="1" x14ac:dyDescent="0.25">
      <c r="A23" s="52">
        <f t="shared" si="2"/>
        <v>0.31711805555555567</v>
      </c>
      <c r="B23" s="39">
        <f t="shared" si="1"/>
        <v>0.54628472222222224</v>
      </c>
      <c r="C23" s="39">
        <f t="shared" si="1"/>
        <v>0.70600694444444434</v>
      </c>
      <c r="D23" s="39"/>
      <c r="E23" s="39"/>
      <c r="F23" s="42">
        <v>0.8</v>
      </c>
      <c r="G23" s="40">
        <v>7</v>
      </c>
      <c r="H23" s="45" t="s">
        <v>47</v>
      </c>
      <c r="I23" s="39">
        <f t="shared" si="0"/>
        <v>0.23473379629629629</v>
      </c>
      <c r="J23" s="39">
        <f t="shared" si="0"/>
        <v>0.38056712962962946</v>
      </c>
      <c r="K23" s="39">
        <f t="shared" si="0"/>
        <v>0.60973379629629632</v>
      </c>
      <c r="L23" s="39"/>
      <c r="M23" s="53"/>
      <c r="O23" s="5">
        <f t="shared" si="3"/>
        <v>27.300000000000004</v>
      </c>
      <c r="P23" s="8">
        <v>1</v>
      </c>
      <c r="Q23" s="33" t="s">
        <v>44</v>
      </c>
      <c r="R23" s="34">
        <f t="shared" ref="R23:S23" si="6">TIME(0,0,(3600*($O23-$O22)/(INDEX($T$5:$AB$6,MATCH(R$15,$S$5:$S$6,0),MATCH((CONCATENATE($P23,$Q23)),$T$4:$AB$4,0)))))</f>
        <v>6.5972222222222213E-4</v>
      </c>
      <c r="S23" s="34">
        <f t="shared" si="6"/>
        <v>8.3333333333333339E-4</v>
      </c>
      <c r="T23" s="1"/>
      <c r="U23" s="35"/>
      <c r="V23" s="1"/>
      <c r="W23" s="1"/>
    </row>
    <row r="24" spans="1:23" ht="13.5" customHeight="1" x14ac:dyDescent="0.25">
      <c r="A24" s="52">
        <f t="shared" si="2"/>
        <v>0.31834490740740751</v>
      </c>
      <c r="B24" s="39">
        <f t="shared" si="1"/>
        <v>0.54751157407407414</v>
      </c>
      <c r="C24" s="39">
        <f t="shared" si="1"/>
        <v>0.70723379629629624</v>
      </c>
      <c r="D24" s="39"/>
      <c r="E24" s="39"/>
      <c r="F24" s="42">
        <v>1</v>
      </c>
      <c r="G24" s="40">
        <v>8</v>
      </c>
      <c r="H24" s="45" t="s">
        <v>48</v>
      </c>
      <c r="I24" s="39">
        <f t="shared" si="0"/>
        <v>0.23350694444444445</v>
      </c>
      <c r="J24" s="39">
        <f t="shared" si="0"/>
        <v>0.37934027777777762</v>
      </c>
      <c r="K24" s="39">
        <f t="shared" si="0"/>
        <v>0.60850694444444442</v>
      </c>
      <c r="L24" s="39"/>
      <c r="M24" s="53"/>
      <c r="O24" s="5">
        <f t="shared" si="3"/>
        <v>28.300000000000004</v>
      </c>
      <c r="P24" s="8">
        <v>1</v>
      </c>
      <c r="Q24" s="33" t="s">
        <v>44</v>
      </c>
      <c r="R24" s="34">
        <f t="shared" ref="R24:S24" si="7">TIME(0,0,(3600*($O24-$O23)/(INDEX($T$5:$AB$6,MATCH(R$15,$S$5:$S$6,0),MATCH((CONCATENATE($P24,$Q24)),$T$4:$AB$4,0)))))</f>
        <v>8.3333333333333339E-4</v>
      </c>
      <c r="S24" s="34">
        <f t="shared" si="7"/>
        <v>1.0416666666666667E-3</v>
      </c>
      <c r="T24" s="1"/>
      <c r="U24" s="35"/>
      <c r="V24" s="1"/>
      <c r="W24" s="1"/>
    </row>
    <row r="25" spans="1:23" ht="13.5" customHeight="1" x14ac:dyDescent="0.25">
      <c r="A25" s="52">
        <f t="shared" si="2"/>
        <v>0.32006944444444452</v>
      </c>
      <c r="B25" s="39">
        <f t="shared" si="1"/>
        <v>0.54923611111111115</v>
      </c>
      <c r="C25" s="39">
        <f t="shared" si="1"/>
        <v>0.70895833333333325</v>
      </c>
      <c r="D25" s="39"/>
      <c r="E25" s="39"/>
      <c r="F25" s="42">
        <v>1.6</v>
      </c>
      <c r="G25" s="40">
        <v>9</v>
      </c>
      <c r="H25" s="45" t="s">
        <v>49</v>
      </c>
      <c r="I25" s="39">
        <f t="shared" si="0"/>
        <v>0.23178240740740741</v>
      </c>
      <c r="J25" s="39">
        <f t="shared" si="0"/>
        <v>0.37761574074074061</v>
      </c>
      <c r="K25" s="39">
        <f t="shared" si="0"/>
        <v>0.60678240740740741</v>
      </c>
      <c r="L25" s="39"/>
      <c r="M25" s="53"/>
      <c r="O25" s="5">
        <f t="shared" si="3"/>
        <v>29.900000000000006</v>
      </c>
      <c r="P25" s="8">
        <v>1</v>
      </c>
      <c r="Q25" s="33" t="s">
        <v>44</v>
      </c>
      <c r="R25" s="34">
        <f t="shared" ref="R25:S25" si="8">TIME(0,0,(3600*($O25-$O24)/(INDEX($T$5:$AB$6,MATCH(R$15,$S$5:$S$6,0),MATCH((CONCATENATE($P25,$Q25)),$T$4:$AB$4,0)))))</f>
        <v>1.3310185185185187E-3</v>
      </c>
      <c r="S25" s="34">
        <f t="shared" si="8"/>
        <v>1.6666666666666668E-3</v>
      </c>
      <c r="T25" s="1"/>
      <c r="U25" s="35"/>
      <c r="V25" s="1"/>
      <c r="W25" s="1"/>
    </row>
    <row r="26" spans="1:23" ht="13.5" customHeight="1" x14ac:dyDescent="0.25">
      <c r="A26" s="52">
        <f t="shared" si="2"/>
        <v>0.32179398148148153</v>
      </c>
      <c r="B26" s="39">
        <f t="shared" si="1"/>
        <v>0.55096064814814816</v>
      </c>
      <c r="C26" s="39">
        <f t="shared" si="1"/>
        <v>0.71068287037037026</v>
      </c>
      <c r="D26" s="39"/>
      <c r="E26" s="39"/>
      <c r="F26" s="42">
        <v>1.6</v>
      </c>
      <c r="G26" s="40">
        <v>10</v>
      </c>
      <c r="H26" s="45" t="s">
        <v>50</v>
      </c>
      <c r="I26" s="39">
        <f t="shared" si="0"/>
        <v>0.23005787037037037</v>
      </c>
      <c r="J26" s="39">
        <f t="shared" si="0"/>
        <v>0.3758912037037036</v>
      </c>
      <c r="K26" s="39">
        <f t="shared" si="0"/>
        <v>0.6050578703703704</v>
      </c>
      <c r="L26" s="39"/>
      <c r="M26" s="53"/>
      <c r="O26" s="5">
        <f t="shared" si="3"/>
        <v>31.500000000000007</v>
      </c>
      <c r="P26" s="8">
        <v>1</v>
      </c>
      <c r="Q26" s="33" t="s">
        <v>44</v>
      </c>
      <c r="R26" s="34">
        <f t="shared" ref="R26:S26" si="9">TIME(0,0,(3600*($O26-$O25)/(INDEX($T$5:$AB$6,MATCH(R$15,$S$5:$S$6,0),MATCH((CONCATENATE($P26,$Q26)),$T$4:$AB$4,0)))))</f>
        <v>1.3310185185185187E-3</v>
      </c>
      <c r="S26" s="34">
        <f t="shared" si="9"/>
        <v>1.6666666666666668E-3</v>
      </c>
      <c r="T26" s="1"/>
      <c r="U26" s="35"/>
      <c r="V26" s="1"/>
      <c r="W26" s="1"/>
    </row>
    <row r="27" spans="1:23" ht="13.5" customHeight="1" x14ac:dyDescent="0.25">
      <c r="A27" s="52">
        <f t="shared" si="2"/>
        <v>0.32318287037037041</v>
      </c>
      <c r="B27" s="39">
        <f t="shared" si="1"/>
        <v>0.55234953703703704</v>
      </c>
      <c r="C27" s="39">
        <f t="shared" si="1"/>
        <v>0.71207175925925914</v>
      </c>
      <c r="D27" s="39"/>
      <c r="E27" s="39"/>
      <c r="F27" s="42">
        <v>1.2</v>
      </c>
      <c r="G27" s="40">
        <v>11</v>
      </c>
      <c r="H27" s="45" t="s">
        <v>51</v>
      </c>
      <c r="I27" s="39">
        <f t="shared" si="0"/>
        <v>0.22866898148148149</v>
      </c>
      <c r="J27" s="39">
        <f t="shared" si="0"/>
        <v>0.37450231481481472</v>
      </c>
      <c r="K27" s="39">
        <f t="shared" si="0"/>
        <v>0.60366898148148151</v>
      </c>
      <c r="L27" s="39"/>
      <c r="M27" s="53"/>
      <c r="O27" s="5">
        <f t="shared" si="3"/>
        <v>32.70000000000001</v>
      </c>
      <c r="P27" s="8">
        <v>1</v>
      </c>
      <c r="Q27" s="33" t="s">
        <v>44</v>
      </c>
      <c r="R27" s="34">
        <f t="shared" ref="R27:S27" si="10">TIME(0,0,(3600*($O27-$O26)/(INDEX($T$5:$AB$6,MATCH(R$15,$S$5:$S$6,0),MATCH((CONCATENATE($P27,$Q27)),$T$4:$AB$4,0)))))</f>
        <v>9.9537037037037042E-4</v>
      </c>
      <c r="S27" s="34">
        <f t="shared" si="10"/>
        <v>1.25E-3</v>
      </c>
      <c r="T27" s="1"/>
      <c r="U27" s="35"/>
      <c r="V27" s="1"/>
      <c r="W27" s="1"/>
    </row>
    <row r="28" spans="1:23" ht="13.5" customHeight="1" x14ac:dyDescent="0.25">
      <c r="A28" s="52">
        <f t="shared" si="2"/>
        <v>0.32415509259259262</v>
      </c>
      <c r="B28" s="39">
        <f t="shared" si="1"/>
        <v>0.5533217592592593</v>
      </c>
      <c r="C28" s="39">
        <f t="shared" si="1"/>
        <v>0.7130439814814814</v>
      </c>
      <c r="D28" s="39"/>
      <c r="E28" s="39"/>
      <c r="F28" s="42">
        <v>0.7</v>
      </c>
      <c r="G28" s="40">
        <v>12</v>
      </c>
      <c r="H28" s="45" t="s">
        <v>52</v>
      </c>
      <c r="I28" s="39">
        <f t="shared" si="0"/>
        <v>0.22769675925925925</v>
      </c>
      <c r="J28" s="39">
        <f t="shared" si="0"/>
        <v>0.37353009259259251</v>
      </c>
      <c r="K28" s="39">
        <f t="shared" si="0"/>
        <v>0.60269675925925925</v>
      </c>
      <c r="L28" s="39"/>
      <c r="M28" s="53"/>
      <c r="O28" s="5">
        <f t="shared" si="3"/>
        <v>33.400000000000013</v>
      </c>
      <c r="P28" s="8">
        <v>1</v>
      </c>
      <c r="Q28" s="33" t="s">
        <v>44</v>
      </c>
      <c r="R28" s="34">
        <f t="shared" ref="R28:S28" si="11">TIME(0,0,(3600*($O28-$O27)/(INDEX($T$5:$AB$6,MATCH(R$15,$S$5:$S$6,0),MATCH((CONCATENATE($P28,$Q28)),$T$4:$AB$4,0)))))</f>
        <v>5.7870370370370378E-4</v>
      </c>
      <c r="S28" s="34">
        <f t="shared" si="11"/>
        <v>7.291666666666667E-4</v>
      </c>
      <c r="T28" s="1"/>
      <c r="U28" s="35"/>
      <c r="V28" s="1"/>
      <c r="W28" s="1"/>
    </row>
    <row r="29" spans="1:23" ht="13.5" customHeight="1" x14ac:dyDescent="0.25">
      <c r="A29" s="52">
        <f t="shared" si="2"/>
        <v>0.3255439814814815</v>
      </c>
      <c r="B29" s="39">
        <f t="shared" si="1"/>
        <v>0.55471064814814819</v>
      </c>
      <c r="C29" s="39">
        <f t="shared" si="1"/>
        <v>0.71443287037037029</v>
      </c>
      <c r="D29" s="39"/>
      <c r="E29" s="39"/>
      <c r="F29" s="42">
        <v>1.2</v>
      </c>
      <c r="G29" s="40">
        <v>13</v>
      </c>
      <c r="H29" s="45" t="s">
        <v>53</v>
      </c>
      <c r="I29" s="39">
        <f t="shared" si="0"/>
        <v>0.22630787037037037</v>
      </c>
      <c r="J29" s="39">
        <f t="shared" si="0"/>
        <v>0.37214120370370363</v>
      </c>
      <c r="K29" s="39">
        <f t="shared" si="0"/>
        <v>0.60130787037037037</v>
      </c>
      <c r="L29" s="39"/>
      <c r="M29" s="53"/>
      <c r="O29" s="5">
        <f t="shared" si="3"/>
        <v>34.600000000000016</v>
      </c>
      <c r="P29" s="8">
        <v>1</v>
      </c>
      <c r="Q29" s="33" t="s">
        <v>44</v>
      </c>
      <c r="R29" s="34">
        <f t="shared" ref="R29:S29" si="12">TIME(0,0,(3600*($O29-$O28)/(INDEX($T$5:$AB$6,MATCH(R$15,$S$5:$S$6,0),MATCH((CONCATENATE($P29,$Q29)),$T$4:$AB$4,0)))))</f>
        <v>9.9537037037037042E-4</v>
      </c>
      <c r="S29" s="34">
        <f t="shared" si="12"/>
        <v>1.25E-3</v>
      </c>
      <c r="T29" s="1"/>
      <c r="U29" s="35"/>
      <c r="V29" s="1"/>
      <c r="W29" s="1"/>
    </row>
    <row r="30" spans="1:23" ht="13.5" customHeight="1" x14ac:dyDescent="0.25">
      <c r="A30" s="52">
        <f t="shared" si="2"/>
        <v>0.32659722222222226</v>
      </c>
      <c r="B30" s="39">
        <f t="shared" si="1"/>
        <v>0.55576388888888895</v>
      </c>
      <c r="C30" s="39">
        <f t="shared" si="1"/>
        <v>0.71548611111111104</v>
      </c>
      <c r="D30" s="39"/>
      <c r="E30" s="39"/>
      <c r="F30" s="42">
        <v>0.8</v>
      </c>
      <c r="G30" s="40">
        <v>14</v>
      </c>
      <c r="H30" s="45" t="s">
        <v>54</v>
      </c>
      <c r="I30" s="39">
        <f t="shared" si="0"/>
        <v>0.22525462962962964</v>
      </c>
      <c r="J30" s="39">
        <f t="shared" si="0"/>
        <v>0.37108796296296287</v>
      </c>
      <c r="K30" s="39">
        <f t="shared" si="0"/>
        <v>0.60025462962962961</v>
      </c>
      <c r="L30" s="39"/>
      <c r="M30" s="53"/>
      <c r="O30" s="5">
        <f t="shared" si="3"/>
        <v>35.400000000000013</v>
      </c>
      <c r="P30" s="8">
        <v>1</v>
      </c>
      <c r="Q30" s="33" t="s">
        <v>44</v>
      </c>
      <c r="R30" s="34">
        <f t="shared" ref="R30:S30" si="13">TIME(0,0,(3600*($O30-$O29)/(INDEX($T$5:$AB$6,MATCH(R$15,$S$5:$S$6,0),MATCH((CONCATENATE($P30,$Q30)),$T$4:$AB$4,0)))))</f>
        <v>6.5972222222222213E-4</v>
      </c>
      <c r="S30" s="34">
        <f t="shared" si="13"/>
        <v>8.3333333333333339E-4</v>
      </c>
      <c r="T30" s="1"/>
      <c r="U30" s="35"/>
      <c r="V30" s="1"/>
      <c r="W30" s="1"/>
    </row>
    <row r="31" spans="1:23" ht="13.5" customHeight="1" x14ac:dyDescent="0.25">
      <c r="A31" s="52">
        <f t="shared" si="2"/>
        <v>0.32740740740740742</v>
      </c>
      <c r="B31" s="39">
        <f t="shared" si="1"/>
        <v>0.55657407407407411</v>
      </c>
      <c r="C31" s="39">
        <f t="shared" si="1"/>
        <v>0.71629629629629621</v>
      </c>
      <c r="D31" s="39"/>
      <c r="E31" s="39"/>
      <c r="F31" s="42">
        <v>0.5</v>
      </c>
      <c r="G31" s="40">
        <v>15</v>
      </c>
      <c r="H31" s="45" t="s">
        <v>55</v>
      </c>
      <c r="I31" s="39">
        <f t="shared" si="0"/>
        <v>0.22444444444444445</v>
      </c>
      <c r="J31" s="39">
        <f t="shared" si="0"/>
        <v>0.37027777777777771</v>
      </c>
      <c r="K31" s="39">
        <f t="shared" si="0"/>
        <v>0.59944444444444445</v>
      </c>
      <c r="L31" s="39"/>
      <c r="M31" s="53"/>
      <c r="O31" s="5">
        <f t="shared" si="3"/>
        <v>35.900000000000013</v>
      </c>
      <c r="P31" s="8">
        <v>1</v>
      </c>
      <c r="Q31" s="33" t="s">
        <v>44</v>
      </c>
      <c r="R31" s="34">
        <f t="shared" ref="R31:S31" si="14">TIME(0,0,(3600*($O31-$O30)/(INDEX($T$5:$AB$6,MATCH(R$15,$S$5:$S$6,0),MATCH((CONCATENATE($P31,$Q31)),$T$4:$AB$4,0)))))</f>
        <v>4.1666666666666669E-4</v>
      </c>
      <c r="S31" s="34">
        <f t="shared" si="14"/>
        <v>5.2083333333333333E-4</v>
      </c>
      <c r="T31" s="1"/>
      <c r="U31" s="35"/>
      <c r="V31" s="1"/>
      <c r="W31" s="1"/>
    </row>
    <row r="32" spans="1:23" ht="13.5" customHeight="1" x14ac:dyDescent="0.25">
      <c r="A32" s="52">
        <f t="shared" si="2"/>
        <v>0.33413194444444444</v>
      </c>
      <c r="B32" s="39">
        <f t="shared" si="1"/>
        <v>0.56329861111111112</v>
      </c>
      <c r="C32" s="39">
        <f t="shared" si="1"/>
        <v>0.72302083333333322</v>
      </c>
      <c r="D32" s="39"/>
      <c r="E32" s="39"/>
      <c r="F32" s="42">
        <v>7.6</v>
      </c>
      <c r="G32" s="40">
        <v>16</v>
      </c>
      <c r="H32" s="45" t="s">
        <v>56</v>
      </c>
      <c r="I32" s="39">
        <f t="shared" si="0"/>
        <v>0.2177199074074074</v>
      </c>
      <c r="J32" s="39">
        <f t="shared" si="0"/>
        <v>0.36355324074074069</v>
      </c>
      <c r="K32" s="39">
        <f t="shared" si="0"/>
        <v>0.59271990740740743</v>
      </c>
      <c r="L32" s="39"/>
      <c r="M32" s="53"/>
      <c r="O32" s="5">
        <f t="shared" si="3"/>
        <v>43.500000000000014</v>
      </c>
      <c r="P32" s="8">
        <v>1</v>
      </c>
      <c r="Q32" s="33" t="s">
        <v>44</v>
      </c>
      <c r="R32" s="34">
        <f t="shared" ref="R32:S32" si="15">TIME(0,0,(3600*($O32-$O31)/(INDEX($T$5:$AB$6,MATCH(R$15,$S$5:$S$6,0),MATCH((CONCATENATE($P32,$Q32)),$T$4:$AB$4,0)))))</f>
        <v>6.3310185185185197E-3</v>
      </c>
      <c r="S32" s="34">
        <f t="shared" si="15"/>
        <v>7.9166666666666673E-3</v>
      </c>
      <c r="T32" s="1"/>
      <c r="U32" s="35"/>
      <c r="V32" s="1"/>
      <c r="W32" s="1"/>
    </row>
    <row r="33" spans="1:23" ht="13.5" customHeight="1" x14ac:dyDescent="0.25">
      <c r="A33" s="52">
        <f t="shared" si="2"/>
        <v>0.33643518518518517</v>
      </c>
      <c r="B33" s="39">
        <f t="shared" ref="B33:B36" si="16">B32+TIME(0,0,(3600*($O33-$O32)/(INDEX($T$5:$AB$6,MATCH(B$15,$S$5:$S$6,0),MATCH(CONCATENATE($P33,$Q33),$T$4:$AB$4,0)))+$T$8))</f>
        <v>0.56560185185185186</v>
      </c>
      <c r="C33" s="39">
        <f t="shared" ref="C33:C36" si="17">C32+TIME(0,0,(3600*($O33-$O32)/(INDEX($T$5:$AB$6,MATCH(C$15,$S$5:$S$6,0),MATCH(CONCATENATE($P33,$Q33),$T$4:$AB$4,0)))+$T$8))</f>
        <v>0.72532407407407395</v>
      </c>
      <c r="D33" s="39"/>
      <c r="E33" s="39"/>
      <c r="F33" s="42">
        <v>2.2999999999999998</v>
      </c>
      <c r="G33" s="40">
        <v>17</v>
      </c>
      <c r="H33" s="45" t="s">
        <v>57</v>
      </c>
      <c r="I33" s="39">
        <f t="shared" si="0"/>
        <v>0.21541666666666667</v>
      </c>
      <c r="J33" s="39">
        <f t="shared" si="0"/>
        <v>0.36124999999999996</v>
      </c>
      <c r="K33" s="39">
        <f t="shared" si="0"/>
        <v>0.5904166666666667</v>
      </c>
      <c r="L33" s="39"/>
      <c r="M33" s="53"/>
      <c r="O33" s="5">
        <f t="shared" si="3"/>
        <v>45.800000000000011</v>
      </c>
      <c r="P33" s="8">
        <v>1</v>
      </c>
      <c r="Q33" s="33" t="s">
        <v>44</v>
      </c>
      <c r="R33" s="34">
        <f t="shared" ref="R33:S33" si="18">TIME(0,0,(3600*($O33-$O32)/(INDEX($T$5:$AB$6,MATCH(R$15,$S$5:$S$6,0),MATCH((CONCATENATE($P33,$Q33)),$T$4:$AB$4,0)))))</f>
        <v>1.9097222222222222E-3</v>
      </c>
      <c r="S33" s="34">
        <f t="shared" si="18"/>
        <v>2.3958333333333336E-3</v>
      </c>
      <c r="T33" s="1"/>
      <c r="U33" s="35"/>
      <c r="V33" s="1"/>
      <c r="W33" s="1"/>
    </row>
    <row r="34" spans="1:23" ht="13.5" customHeight="1" x14ac:dyDescent="0.25">
      <c r="A34" s="52">
        <f t="shared" si="2"/>
        <v>0.33815972222222218</v>
      </c>
      <c r="B34" s="39">
        <f t="shared" si="16"/>
        <v>0.56732638888888887</v>
      </c>
      <c r="C34" s="39">
        <f t="shared" si="17"/>
        <v>0.72704861111111097</v>
      </c>
      <c r="D34" s="39"/>
      <c r="E34" s="39"/>
      <c r="F34" s="42">
        <v>1.6</v>
      </c>
      <c r="G34" s="40">
        <v>18</v>
      </c>
      <c r="H34" s="45" t="s">
        <v>58</v>
      </c>
      <c r="I34" s="39">
        <f t="shared" si="0"/>
        <v>0.21369212962962963</v>
      </c>
      <c r="J34" s="39">
        <f t="shared" si="0"/>
        <v>0.35952546296296295</v>
      </c>
      <c r="K34" s="39">
        <f t="shared" si="0"/>
        <v>0.58869212962962969</v>
      </c>
      <c r="L34" s="39"/>
      <c r="M34" s="53"/>
      <c r="O34" s="5">
        <f t="shared" si="3"/>
        <v>47.400000000000013</v>
      </c>
      <c r="P34" s="8">
        <v>1</v>
      </c>
      <c r="Q34" s="33" t="s">
        <v>44</v>
      </c>
      <c r="R34" s="34">
        <f t="shared" ref="R34:S34" si="19">TIME(0,0,(3600*($O34-$O33)/(INDEX($T$5:$AB$6,MATCH(R$15,$S$5:$S$6,0),MATCH((CONCATENATE($P34,$Q34)),$T$4:$AB$4,0)))))</f>
        <v>1.3310185185185187E-3</v>
      </c>
      <c r="S34" s="34">
        <f t="shared" si="19"/>
        <v>1.6666666666666668E-3</v>
      </c>
      <c r="T34" s="1"/>
      <c r="U34" s="35"/>
      <c r="V34" s="1"/>
      <c r="W34" s="1"/>
    </row>
    <row r="35" spans="1:23" ht="13.5" customHeight="1" x14ac:dyDescent="0.25">
      <c r="A35" s="52">
        <f t="shared" si="2"/>
        <v>0.33988425925925919</v>
      </c>
      <c r="B35" s="39">
        <f t="shared" si="16"/>
        <v>0.56905092592592588</v>
      </c>
      <c r="C35" s="39">
        <f t="shared" si="17"/>
        <v>0.72877314814814798</v>
      </c>
      <c r="D35" s="39"/>
      <c r="E35" s="39"/>
      <c r="F35" s="42">
        <v>1.6</v>
      </c>
      <c r="G35" s="40">
        <v>19</v>
      </c>
      <c r="H35" s="45" t="s">
        <v>57</v>
      </c>
      <c r="I35" s="39">
        <f t="shared" ref="I35:K35" si="20">I36+TIME(0,0,(3600*($O36-$O35)/(INDEX($T$5:$AB$6,MATCH(I$15,$S$5:$S$6,0),MATCH(CONCATENATE($P36,$Q36),$T$4:$AB$4,0)))+$T$8))</f>
        <v>0.2119675925925926</v>
      </c>
      <c r="J35" s="39">
        <f t="shared" si="20"/>
        <v>0.35780092592592594</v>
      </c>
      <c r="K35" s="39">
        <f t="shared" si="20"/>
        <v>0.58696759259259268</v>
      </c>
      <c r="L35" s="39"/>
      <c r="M35" s="53"/>
      <c r="O35" s="5">
        <f t="shared" si="3"/>
        <v>49.000000000000014</v>
      </c>
      <c r="P35" s="8">
        <v>1</v>
      </c>
      <c r="Q35" s="33" t="s">
        <v>44</v>
      </c>
      <c r="R35" s="34">
        <f t="shared" ref="R35:S35" si="21">TIME(0,0,(3600*($O35-$O34)/(INDEX($T$5:$AB$6,MATCH(R$15,$S$5:$S$6,0),MATCH((CONCATENATE($P35,$Q35)),$T$4:$AB$4,0)))))</f>
        <v>1.3310185185185187E-3</v>
      </c>
      <c r="S35" s="34">
        <f t="shared" si="21"/>
        <v>1.6666666666666668E-3</v>
      </c>
      <c r="T35" s="1"/>
      <c r="U35" s="35"/>
      <c r="V35" s="1"/>
      <c r="W35" s="1"/>
    </row>
    <row r="36" spans="1:23" ht="13.5" customHeight="1" x14ac:dyDescent="0.25">
      <c r="A36" s="52">
        <f t="shared" si="2"/>
        <v>0.34351851851851845</v>
      </c>
      <c r="B36" s="39">
        <f t="shared" si="16"/>
        <v>0.57268518518518519</v>
      </c>
      <c r="C36" s="39">
        <f t="shared" si="17"/>
        <v>0.73240740740740728</v>
      </c>
      <c r="D36" s="39"/>
      <c r="E36" s="39"/>
      <c r="F36" s="42">
        <v>3.9</v>
      </c>
      <c r="G36" s="40">
        <v>20</v>
      </c>
      <c r="H36" s="45" t="s">
        <v>59</v>
      </c>
      <c r="I36" s="38">
        <v>0.20833333333333334</v>
      </c>
      <c r="J36" s="38">
        <v>0.35416666666666669</v>
      </c>
      <c r="K36" s="38">
        <v>0.58333333333333337</v>
      </c>
      <c r="L36" s="39"/>
      <c r="M36" s="53"/>
      <c r="O36" s="5">
        <f t="shared" si="3"/>
        <v>52.900000000000013</v>
      </c>
      <c r="P36" s="8">
        <v>1</v>
      </c>
      <c r="Q36" s="33" t="s">
        <v>44</v>
      </c>
      <c r="R36" s="34">
        <f t="shared" ref="R36:S36" si="22">TIME(0,0,(3600*($O36-$O35)/(INDEX($T$5:$AB$6,MATCH(R$15,$S$5:$S$6,0),MATCH((CONCATENATE($P36,$Q36)),$T$4:$AB$4,0)))))</f>
        <v>3.2407407407407406E-3</v>
      </c>
      <c r="S36" s="34">
        <f t="shared" si="22"/>
        <v>4.0624999999999993E-3</v>
      </c>
      <c r="T36" s="1"/>
      <c r="U36" s="35"/>
      <c r="V36" s="1"/>
      <c r="W36" s="1"/>
    </row>
    <row r="37" spans="1:23" ht="13.5" customHeight="1" x14ac:dyDescent="0.25">
      <c r="A37" s="52"/>
      <c r="B37" s="39"/>
      <c r="C37" s="39"/>
      <c r="D37" s="39"/>
      <c r="E37" s="39"/>
      <c r="F37" s="42"/>
      <c r="G37" s="42"/>
      <c r="H37" s="45"/>
      <c r="I37" s="39"/>
      <c r="J37" s="39"/>
      <c r="K37" s="39"/>
      <c r="L37" s="39"/>
      <c r="M37" s="53"/>
      <c r="R37" s="34"/>
      <c r="S37" s="34"/>
      <c r="T37" s="1"/>
      <c r="U37" s="35"/>
      <c r="V37" s="1"/>
      <c r="W37" s="1"/>
    </row>
    <row r="38" spans="1:23" ht="13.5" customHeight="1" thickBot="1" x14ac:dyDescent="0.25">
      <c r="A38" s="58" t="s">
        <v>65</v>
      </c>
      <c r="B38" s="59" t="s">
        <v>65</v>
      </c>
      <c r="C38" s="59" t="s">
        <v>65</v>
      </c>
      <c r="D38" s="54"/>
      <c r="E38" s="54"/>
      <c r="F38" s="55"/>
      <c r="G38" s="55"/>
      <c r="H38" s="56"/>
      <c r="I38" s="59" t="s">
        <v>65</v>
      </c>
      <c r="J38" s="59" t="s">
        <v>65</v>
      </c>
      <c r="K38" s="59" t="s">
        <v>65</v>
      </c>
      <c r="L38" s="54"/>
      <c r="M38" s="57"/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">
      <c r="I40" s="5" t="s">
        <v>60</v>
      </c>
    </row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3.5" customHeight="1" x14ac:dyDescent="0.2"/>
    <row r="61" spans="1:28" ht="19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 x14ac:dyDescent="0.2"/>
    <row r="63" spans="1:28" ht="12.75" customHeight="1" x14ac:dyDescent="0.2"/>
    <row r="64" spans="1:28" ht="12.75" customHeight="1" x14ac:dyDescent="0.2"/>
    <row r="65" spans="1:10" ht="12.75" customHeight="1" x14ac:dyDescent="0.25">
      <c r="A65" s="36"/>
      <c r="B65" s="36"/>
      <c r="C65" s="36"/>
      <c r="D65" s="36"/>
      <c r="E65" s="36"/>
      <c r="F65" s="36"/>
      <c r="G65" s="36"/>
      <c r="H65" s="36"/>
    </row>
    <row r="66" spans="1:10" ht="12.75" customHeight="1" x14ac:dyDescent="0.2">
      <c r="B66" s="37"/>
      <c r="C66" s="37"/>
      <c r="D66" s="37"/>
      <c r="E66" s="37"/>
      <c r="F66" s="37"/>
      <c r="G66" s="37"/>
    </row>
    <row r="67" spans="1:10" ht="12.75" customHeight="1" x14ac:dyDescent="0.2">
      <c r="B67" s="37"/>
      <c r="C67" s="37"/>
      <c r="D67" s="37"/>
      <c r="E67" s="37"/>
      <c r="F67" s="37"/>
      <c r="G67" s="37"/>
    </row>
    <row r="68" spans="1:10" ht="12.75" customHeight="1" x14ac:dyDescent="0.2">
      <c r="B68" s="37"/>
      <c r="C68" s="37"/>
      <c r="D68" s="37"/>
      <c r="E68" s="37"/>
      <c r="F68" s="37"/>
    </row>
    <row r="69" spans="1:10" ht="12.75" customHeight="1" x14ac:dyDescent="0.2">
      <c r="B69" s="37"/>
    </row>
    <row r="70" spans="1:10" ht="12.75" customHeight="1" x14ac:dyDescent="0.2">
      <c r="B70" s="37"/>
    </row>
    <row r="71" spans="1:10" ht="12.75" customHeight="1" x14ac:dyDescent="0.2">
      <c r="B71" s="37"/>
    </row>
    <row r="72" spans="1:10" ht="12.75" customHeight="1" x14ac:dyDescent="0.2">
      <c r="B72" s="37"/>
    </row>
    <row r="73" spans="1:10" ht="12.75" customHeight="1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ht="12.75" customHeight="1" x14ac:dyDescent="0.25">
      <c r="A74" s="36"/>
    </row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6.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2023-05-03T09:30:47Z</dcterms:modified>
</cp:coreProperties>
</file>